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25\2 nabídky\"/>
    </mc:Choice>
  </mc:AlternateContent>
  <xr:revisionPtr revIDLastSave="0" documentId="13_ncr:1_{F684037D-4CE6-4332-BA18-D8130E353B4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Titles" localSheetId="0">AVT!$B:$E</definedName>
    <definedName name="_xlnm.Print_Area" localSheetId="0">AVT!$B$1:$U$13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" l="1"/>
  <c r="R7" i="1"/>
  <c r="R8" i="1"/>
  <c r="S8" i="1"/>
  <c r="O8" i="1"/>
  <c r="O9" i="1"/>
  <c r="O7" i="1"/>
  <c r="P12" i="1" l="1"/>
  <c r="S9" i="1"/>
  <c r="Q12" i="1"/>
  <c r="S7" i="1"/>
</calcChain>
</file>

<file path=xl/sharedStrings.xml><?xml version="1.0" encoding="utf-8"?>
<sst xmlns="http://schemas.openxmlformats.org/spreadsheetml/2006/main" count="58" uniqueCount="50">
  <si>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</si>
  <si>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</si>
  <si>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</si>
  <si>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</si>
  <si>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</si>
  <si>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</si>
  <si>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</si>
  <si>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</si>
  <si>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</si>
  <si>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</si>
  <si>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</si>
  <si>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</si>
  <si>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32235000-9 - Sledovací systémy pro uzavřené okruhy</t>
  </si>
  <si>
    <t>32351000-8 - Příslušenství pro zvuková a video zařízení</t>
  </si>
  <si>
    <t>38653400-1 - Projekční plátna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</si>
  <si>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</si>
  <si>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</si>
  <si>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</si>
  <si>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</si>
  <si>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</si>
  <si>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</si>
  <si>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</si>
  <si>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</si>
  <si>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</si>
  <si>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</si>
  <si>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</si>
  <si>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</si>
  <si>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</si>
  <si>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</si>
  <si>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</si>
  <si>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</si>
  <si>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</si>
  <si>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</si>
  <si>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Příloha č. 2 Kupní smlouvy - technická specifikace
Audiovizuální technika (II.) 025 - 2023</t>
  </si>
  <si>
    <t>Bezpečnostní kamera do místnosti serveru</t>
  </si>
  <si>
    <t>ANO</t>
  </si>
  <si>
    <t>Dlouhodobý koncepční rozvoj/61960/610002/1311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</si>
  <si>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</si>
  <si>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Bc. Martin Šafránek,
Tel.: 602 779 591,
37763 4792</t>
  </si>
  <si>
    <t>Teslova 9a, 
 301 00 Plzeň,
Nové technologie – výzkumné centrum, 
budova G</t>
  </si>
  <si>
    <t>Stropní držák projektoru</t>
  </si>
  <si>
    <t>Projekční plátno s elektrickým pohonem navíjení</t>
  </si>
  <si>
    <t>Ing. Jan Šobra, Ph.D., 
Tel.: 37763 4403</t>
  </si>
  <si>
    <t>Univerzitní 26, 
301 00 Plzeň,
Fakulta elektrotechnická - Katedra výkonové elektroniky a strojů,
místnost EK 211</t>
  </si>
  <si>
    <t>Výškově stavitelný stropní držák projektoru - vzdálenost projektoru od stropu nastavitelná v rozmezí alespoň 300 mm až 400 mm.
Možnost otáčení o 360°.
Možnost náklonu v rozmezí alespoň ± 15°.
Kompatibilita se stávajícím projektorem EPSON EH-TW750 (tříbodové uchycení montážní konzoly).
Montážní materiál součástí dodávky.</t>
  </si>
  <si>
    <t>Projekční plátno roletové, navíjení s elektrickým pohonem, s dálkovým bezdrátovým ovládáním.
Úhlopříčka 100", poměr stran 16:9. 
Rozměr promítací plochy 221,4 cm × 124,5 cm ± 0,5 cm pro oba rozměry.
Matně bílé plátno, černé okraje.
Maximální délka pouzdra 2 550 mm. (255 cm - 2,55 m)
Součet výšky pouzdra a horního černého okraje plátna nesmí být větší než 250 mm (důvodem je nutnost promítat obraz co nejblíže ke stropu, aby byl viditelný přes monitory pracovních stanic ze všech pracovišť v učebně. Pokud by nabízené plátno mělo např. vyšší horní okraj, musí být umožněno nastavení neúplného spuštění plátna a tím změna výšky černého horního okraje - následně musí být možnost uložit toto nastavení jako výchozí pro spouštění plátna. Maximální délka pouzdra 2 550 mm je zvolena z důvodu jeho zavěšení v rohu místnosti).
Typ projekce: přední.
Montáž na strop i na zeď.
Napájení z elektrické zásuvky 230 V, vývod délky alespoň 1 m na levé straně pouzdra.
Integrovaná spoušť 5 - 12V pro synchronizaci spouštění a vytažení plátna se zapnutím a vypnutím projektoru.
Snadná údržba plátna.</t>
  </si>
  <si>
    <t xml:space="preserve">IP kamera vnitřní.
Detekce pohybu. 
Napájení ze sítě.
S rozlišením min. 2304 × 1296 px.
Zorný úhel 110 °.
Noční vidění s max. dosvitem 9 m.
Slot pro MicroSD kartu do 32 GB.
Kompatibilní s Google Assistant, aplikace pro Android a iOS.  
Maximální rozlišení obrazu 3 Mpx.
F/1.4 velká clona a 6P objektiv.
Duální mikrofony s potlačením šumu. 
Kamera může i při slabém osvětlení zobrazit barevný obraz.
Dvoupásmové Wi-Fi připojení, podpora připojení 2.4 GHz / 5 GHz Wi-Fi. 
Bezdrátový přenos dat, Ethernet, Bluetooth. </t>
  </si>
  <si>
    <t>Xiaomi Mi 360° Home Security Camera 2K Pro (3087), záruka 24 měsíců</t>
  </si>
  <si>
    <t>Projector Mount C20W Advanced bílý (APW-EGPMC20W), záruka 24 měsíců</t>
  </si>
  <si>
    <t>ELITE SCREENS, roleta s elektrickým motorem, 100"(16:9), (Electric100H)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</si>
</sst>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10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9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49" fontId="22" fillId="0" borderId="0" xfId="0" applyNumberFormat="1" applyFont="1" applyAlignment="1">
      <alignment vertical="center" wrapText="1"/>
    </xf>
    <xf numFmtId="3" fontId="0" fillId="2" borderId="8" xfId="0" applyNumberForma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left" vertical="center" wrapText="1" indent="1"/>
    </xf>
    <xf numFmtId="0" fontId="23" fillId="4" borderId="9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8" fillId="3" borderId="9" xfId="0" applyNumberFormat="1" applyFon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left" vertical="center" wrapText="1" indent="1"/>
    </xf>
    <xf numFmtId="0" fontId="23" fillId="4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8" fillId="3" borderId="11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left" vertical="center" wrapText="1" indent="1"/>
    </xf>
    <xf numFmtId="0" fontId="23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8" fillId="3" borderId="13" xfId="0" applyNumberFormat="1" applyFon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 applyProtection="1">
      <alignment horizontal="center" vertical="center" wrapText="1"/>
      <protection locked="0"/>
    </xf>
    <xf numFmtId="0" fontId="13" fillId="4" borderId="11" xfId="0" applyFont="1" applyFill="1" applyBorder="1" applyAlignment="1" applyProtection="1">
      <alignment horizontal="center" vertical="center" wrapText="1"/>
      <protection locked="0"/>
    </xf>
    <xf numFmtId="0" fontId="13" fillId="4" borderId="13" xfId="0" applyFont="1" applyFill="1" applyBorder="1" applyAlignment="1" applyProtection="1">
      <alignment horizontal="center" vertical="center" wrapText="1"/>
      <protection locked="0"/>
    </xf>
    <xf numFmtId="164" fontId="13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9" fillId="2" borderId="0" xfId="0" applyFont="1" applyFill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59"/>
  <sheetViews>
    <sheetView tabSelected="1" topLeftCell="A9" zoomScale="110" zoomScaleNormal="110" workbookViewId="0">
      <selection activeCell="G9" sqref="G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0.140625" style="1" customWidth="1"/>
    <col min="4" max="4" width="10.7109375" style="2" customWidth="1"/>
    <col min="5" max="5" width="10.28515625" style="3" customWidth="1"/>
    <col min="6" max="6" width="101.5703125" style="1" customWidth="1"/>
    <col min="7" max="7" width="27.85546875" style="1" customWidth="1"/>
    <col min="8" max="8" width="25.28515625" style="1" customWidth="1"/>
    <col min="9" max="9" width="24.140625" style="1" customWidth="1"/>
    <col min="10" max="10" width="16.5703125" style="1" customWidth="1"/>
    <col min="11" max="11" width="33.85546875" customWidth="1"/>
    <col min="12" max="12" width="25.5703125" customWidth="1"/>
    <col min="13" max="13" width="38.85546875" style="1" customWidth="1"/>
    <col min="14" max="14" width="26.42578125" style="1" customWidth="1"/>
    <col min="15" max="15" width="17.710937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20.42578125" customWidth="1"/>
    <col min="20" max="20" width="11.5703125" hidden="1" customWidth="1"/>
    <col min="21" max="21" width="34.140625" style="4" customWidth="1"/>
  </cols>
  <sheetData>
    <row r="1" spans="1:21" ht="42.6" customHeight="1" x14ac:dyDescent="0.25">
      <c r="B1" s="83" t="s">
        <v>33</v>
      </c>
      <c r="C1" s="83"/>
      <c r="D1" s="83"/>
      <c r="E1" s="83"/>
      <c r="G1" s="39"/>
    </row>
    <row r="2" spans="1:21" ht="42" customHeight="1" x14ac:dyDescent="0.25">
      <c r="C2"/>
      <c r="D2" s="11"/>
      <c r="E2" s="5"/>
      <c r="F2" s="6"/>
      <c r="G2" s="84"/>
      <c r="H2" s="84"/>
      <c r="I2" s="84"/>
      <c r="J2" s="84"/>
      <c r="K2" s="84"/>
      <c r="L2" s="84"/>
      <c r="M2" s="84"/>
      <c r="N2" s="6"/>
      <c r="O2" s="6"/>
      <c r="P2" s="6"/>
      <c r="Q2" s="6"/>
      <c r="S2" s="8"/>
      <c r="T2" s="9"/>
      <c r="U2" s="10"/>
    </row>
    <row r="3" spans="1:21" ht="42" customHeight="1" x14ac:dyDescent="0.25">
      <c r="B3" s="14"/>
      <c r="C3" s="12" t="s">
        <v>0</v>
      </c>
      <c r="D3" s="13"/>
      <c r="E3" s="13"/>
      <c r="F3" s="13"/>
      <c r="G3" s="84"/>
      <c r="H3" s="84"/>
      <c r="I3" s="84"/>
      <c r="J3" s="84"/>
      <c r="K3" s="84"/>
      <c r="L3" s="84"/>
      <c r="M3" s="84"/>
      <c r="N3" s="34"/>
      <c r="O3" s="34"/>
      <c r="P3" s="34"/>
      <c r="Q3" s="34"/>
      <c r="S3" s="8"/>
    </row>
    <row r="4" spans="1:21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6"/>
      <c r="N4" s="6"/>
      <c r="O4" s="6"/>
      <c r="P4" s="8"/>
      <c r="Q4" s="8"/>
      <c r="S4" s="8"/>
    </row>
    <row r="5" spans="1:21" ht="34.5" customHeight="1" thickBot="1" x14ac:dyDescent="0.3">
      <c r="B5" s="17"/>
      <c r="C5" s="18"/>
      <c r="D5" s="19"/>
      <c r="E5" s="19"/>
      <c r="F5" s="6"/>
      <c r="G5" s="37" t="s">
        <v>2</v>
      </c>
      <c r="H5" s="37" t="s">
        <v>2</v>
      </c>
      <c r="I5" s="6"/>
      <c r="J5" s="6"/>
      <c r="M5" s="6"/>
      <c r="N5" s="21"/>
      <c r="O5" s="21"/>
      <c r="Q5" s="20" t="s">
        <v>2</v>
      </c>
      <c r="U5" s="7"/>
    </row>
    <row r="6" spans="1:21" ht="67.150000000000006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38" t="s">
        <v>5</v>
      </c>
      <c r="H6" s="38" t="s">
        <v>28</v>
      </c>
      <c r="I6" s="33" t="s">
        <v>18</v>
      </c>
      <c r="J6" s="33" t="s">
        <v>19</v>
      </c>
      <c r="K6" s="23" t="s">
        <v>37</v>
      </c>
      <c r="L6" s="35" t="s">
        <v>20</v>
      </c>
      <c r="M6" s="33" t="s">
        <v>21</v>
      </c>
      <c r="N6" s="23" t="s">
        <v>30</v>
      </c>
      <c r="O6" s="33" t="s">
        <v>22</v>
      </c>
      <c r="P6" s="23" t="s">
        <v>6</v>
      </c>
      <c r="Q6" s="24" t="s">
        <v>7</v>
      </c>
      <c r="R6" s="76" t="s">
        <v>8</v>
      </c>
      <c r="S6" s="76" t="s">
        <v>9</v>
      </c>
      <c r="T6" s="33" t="s">
        <v>23</v>
      </c>
      <c r="U6" s="33" t="s">
        <v>24</v>
      </c>
    </row>
    <row r="7" spans="1:21" ht="276.75" customHeight="1" thickTop="1" thickBot="1" x14ac:dyDescent="0.3">
      <c r="A7" s="25"/>
      <c r="B7" s="40">
        <v>1</v>
      </c>
      <c r="C7" s="41" t="s">
        <v>34</v>
      </c>
      <c r="D7" s="42">
        <v>1</v>
      </c>
      <c r="E7" s="43" t="s">
        <v>31</v>
      </c>
      <c r="F7" s="44" t="s">
        <v>46</v>
      </c>
      <c r="G7" s="77" t="s">
        <v>47</v>
      </c>
      <c r="H7" s="45" t="s">
        <v>29</v>
      </c>
      <c r="I7" s="46" t="s">
        <v>32</v>
      </c>
      <c r="J7" s="47" t="s">
        <v>35</v>
      </c>
      <c r="K7" s="48" t="s">
        <v>36</v>
      </c>
      <c r="L7" s="46" t="s">
        <v>38</v>
      </c>
      <c r="M7" s="49" t="s">
        <v>39</v>
      </c>
      <c r="N7" s="50">
        <v>30</v>
      </c>
      <c r="O7" s="51">
        <f>D7*P7</f>
        <v>1500</v>
      </c>
      <c r="P7" s="52">
        <v>1500</v>
      </c>
      <c r="Q7" s="80">
        <v>1184</v>
      </c>
      <c r="R7" s="53">
        <f>D7*Q7</f>
        <v>1184</v>
      </c>
      <c r="S7" s="54" t="str">
        <f t="shared" ref="S7" si="0">IF(ISNUMBER(Q7), IF(Q7&gt;P7,"NEVYHOVUJE","VYHOVUJE")," ")</f>
        <v>VYHOVUJE</v>
      </c>
      <c r="T7" s="43"/>
      <c r="U7" s="43" t="s">
        <v>12</v>
      </c>
    </row>
    <row r="8" spans="1:21" ht="140.25" customHeight="1" x14ac:dyDescent="0.25">
      <c r="A8" s="25"/>
      <c r="B8" s="55">
        <v>2</v>
      </c>
      <c r="C8" s="56" t="s">
        <v>40</v>
      </c>
      <c r="D8" s="57">
        <v>1</v>
      </c>
      <c r="E8" s="58" t="s">
        <v>31</v>
      </c>
      <c r="F8" s="59" t="s">
        <v>44</v>
      </c>
      <c r="G8" s="78" t="s">
        <v>48</v>
      </c>
      <c r="H8" s="60" t="s">
        <v>29</v>
      </c>
      <c r="I8" s="95" t="s">
        <v>32</v>
      </c>
      <c r="J8" s="95" t="s">
        <v>29</v>
      </c>
      <c r="K8" s="97"/>
      <c r="L8" s="95" t="s">
        <v>42</v>
      </c>
      <c r="M8" s="100" t="s">
        <v>43</v>
      </c>
      <c r="N8" s="102">
        <v>14</v>
      </c>
      <c r="O8" s="61">
        <f>D8*P8</f>
        <v>2000</v>
      </c>
      <c r="P8" s="62">
        <v>2000</v>
      </c>
      <c r="Q8" s="81">
        <v>686</v>
      </c>
      <c r="R8" s="63">
        <f>D8*Q8</f>
        <v>686</v>
      </c>
      <c r="S8" s="64" t="str">
        <f t="shared" ref="S8:S9" si="1">IF(ISNUMBER(Q8), IF(Q8&gt;P8,"NEVYHOVUJE","VYHOVUJE")," ")</f>
        <v>VYHOVUJE</v>
      </c>
      <c r="T8" s="58"/>
      <c r="U8" s="58" t="s">
        <v>13</v>
      </c>
    </row>
    <row r="9" spans="1:21" ht="324" customHeight="1" thickBot="1" x14ac:dyDescent="0.3">
      <c r="A9" s="25"/>
      <c r="B9" s="65">
        <v>3</v>
      </c>
      <c r="C9" s="66" t="s">
        <v>41</v>
      </c>
      <c r="D9" s="67">
        <v>1</v>
      </c>
      <c r="E9" s="68" t="s">
        <v>31</v>
      </c>
      <c r="F9" s="69" t="s">
        <v>45</v>
      </c>
      <c r="G9" s="79" t="s">
        <v>49</v>
      </c>
      <c r="H9" s="70" t="s">
        <v>29</v>
      </c>
      <c r="I9" s="96"/>
      <c r="J9" s="96"/>
      <c r="K9" s="98"/>
      <c r="L9" s="99"/>
      <c r="M9" s="101"/>
      <c r="N9" s="103"/>
      <c r="O9" s="71">
        <f>D9*P9</f>
        <v>7500</v>
      </c>
      <c r="P9" s="72">
        <v>7500</v>
      </c>
      <c r="Q9" s="82">
        <v>6838</v>
      </c>
      <c r="R9" s="73">
        <f>D9*Q9</f>
        <v>6838</v>
      </c>
      <c r="S9" s="74" t="str">
        <f t="shared" si="1"/>
        <v>VYHOVUJE</v>
      </c>
      <c r="T9" s="68"/>
      <c r="U9" s="68" t="s">
        <v>14</v>
      </c>
    </row>
    <row r="10" spans="1:21" ht="13.5" customHeight="1" thickTop="1" thickBot="1" x14ac:dyDescent="0.3">
      <c r="C10"/>
      <c r="D10"/>
      <c r="E10"/>
      <c r="F10"/>
      <c r="G10"/>
      <c r="H10"/>
      <c r="I10"/>
      <c r="J10"/>
      <c r="M10"/>
      <c r="N10"/>
      <c r="O10"/>
      <c r="R10" s="36"/>
    </row>
    <row r="11" spans="1:21" ht="49.5" customHeight="1" thickTop="1" thickBot="1" x14ac:dyDescent="0.3">
      <c r="B11" s="90" t="s">
        <v>27</v>
      </c>
      <c r="C11" s="91"/>
      <c r="D11" s="91"/>
      <c r="E11" s="91"/>
      <c r="F11" s="91"/>
      <c r="G11" s="91"/>
      <c r="H11" s="75"/>
      <c r="I11" s="26"/>
      <c r="J11" s="26"/>
      <c r="K11" s="26"/>
      <c r="L11" s="7"/>
      <c r="M11" s="7"/>
      <c r="N11" s="27"/>
      <c r="O11" s="27"/>
      <c r="P11" s="28" t="s">
        <v>10</v>
      </c>
      <c r="Q11" s="92" t="s">
        <v>11</v>
      </c>
      <c r="R11" s="93"/>
      <c r="S11" s="94"/>
      <c r="T11" s="21"/>
      <c r="U11" s="29"/>
    </row>
    <row r="12" spans="1:21" ht="53.25" customHeight="1" thickTop="1" thickBot="1" x14ac:dyDescent="0.3">
      <c r="B12" s="89" t="s">
        <v>25</v>
      </c>
      <c r="C12" s="89"/>
      <c r="D12" s="89"/>
      <c r="E12" s="89"/>
      <c r="F12" s="89"/>
      <c r="G12" s="89"/>
      <c r="H12" s="89"/>
      <c r="I12" s="30"/>
      <c r="L12" s="11"/>
      <c r="M12" s="11"/>
      <c r="N12" s="31"/>
      <c r="O12" s="31"/>
      <c r="P12" s="32">
        <f>SUM(O7:O9)</f>
        <v>11000</v>
      </c>
      <c r="Q12" s="85">
        <f>SUM(R7:R9)</f>
        <v>8708</v>
      </c>
      <c r="R12" s="86"/>
      <c r="S12" s="87"/>
    </row>
    <row r="13" spans="1:21" ht="15.75" thickTop="1" x14ac:dyDescent="0.25">
      <c r="B13" s="88" t="s">
        <v>26</v>
      </c>
      <c r="C13" s="88"/>
      <c r="D13" s="88"/>
      <c r="E13" s="88"/>
      <c r="F13" s="88"/>
    </row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QNSrOSPdbAXBL1EVu7K5Hrr0358kkKpfU6w3yX2QaSTCqURl+ojcAgKwShqubrr+JY03jYK6ojkUsESyFFCh/Q==" saltValue="R7nJnZQVCinw6+k6eNvFtw==" spinCount="100000" sheet="1" objects="1" scenarios="1"/>
  <mergeCells count="13">
    <mergeCell ref="B1:E1"/>
    <mergeCell ref="G2:M3"/>
    <mergeCell ref="Q12:S12"/>
    <mergeCell ref="B13:F13"/>
    <mergeCell ref="B12:H12"/>
    <mergeCell ref="B11:G11"/>
    <mergeCell ref="Q11:S11"/>
    <mergeCell ref="I8:I9"/>
    <mergeCell ref="J8:J9"/>
    <mergeCell ref="K8:K9"/>
    <mergeCell ref="L8:L9"/>
    <mergeCell ref="M8:M9"/>
    <mergeCell ref="N8:N9"/>
  </mergeCells>
  <conditionalFormatting sqref="D7:D9">
    <cfRule type="containsBlanks" dxfId="6" priority="1">
      <formula>LEN(TRIM(D7))=0</formula>
    </cfRule>
  </conditionalFormatting>
  <conditionalFormatting sqref="G7:H9 Q7:Q9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9">
    <cfRule type="notContainsBlanks" dxfId="2" priority="40">
      <formula>LEN(TRIM(G7))&gt;0</formula>
    </cfRule>
  </conditionalFormatting>
  <conditionalFormatting sqref="S7:S9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3">
    <dataValidation type="list" allowBlank="1" showInputMessage="1" showErrorMessage="1" sqref="J7:J8" xr:uid="{CBD82B4A-4556-4BD8-97B1-6493B60EABDA}">
      <formula1>"ANO,NE"</formula1>
    </dataValidation>
    <dataValidation type="list" showInputMessage="1" showErrorMessage="1" sqref="E7:E9" xr:uid="{FEE879A1-3785-4154-A7E4-C2775DBC6DD4}">
      <formula1>"ks,bal,sada,"</formula1>
    </dataValidation>
    <dataValidation type="list" allowBlank="1" showInputMessage="1" showErrorMessage="1" sqref="U7:U9" xr:uid="{00000000-0002-0000-0000-000002000000}">
      <formula1>#REF!</formula1>
    </dataValidation>
  </dataValidations>
  <pageMargins left="7.874015748031496E-2" right="0.11811023622047245" top="0.31496062992125984" bottom="0.35433070866141736" header="0.15748031496062992" footer="0.19685039370078741"/>
  <pageSetup paperSize="9" scale="45" orientation="landscape" r:id="rId1"/>
  <headerFooter>
    <oddFooter>&amp;C&amp;P z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2023-05-10T07:06:13Z</cp:lastPrinted>
  <dcterms:created xsi:type="dcterms:W3CDTF">2014-03-05T12:43:32Z</dcterms:created>
  <dcterms:modified xsi:type="dcterms:W3CDTF">2023-08-16T08:14:57Z</dcterms:modified>
</cp:coreProperties>
</file>